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ii010\Desktop\井上\経営分析（県提出）\R5\"/>
    </mc:Choice>
  </mc:AlternateContent>
  <xr:revisionPtr revIDLastSave="0" documentId="13_ncr:1_{B6C69A83-6E17-45CA-9AB6-C72262AA8F43}" xr6:coauthVersionLast="36" xr6:coauthVersionMax="36" xr10:uidLastSave="{00000000-0000-0000-0000-000000000000}"/>
  <workbookProtection workbookAlgorithmName="SHA-512" workbookHashValue="t70jQE5oyaPeXtlRUd4xd4dm6QbCA0ANKsYvMmQT3do6Vn1gSd121XHN9DybQEb0EIbtr2vAvFBqwKWfAUerYw==" workbookSaltValue="OicHIz3JT4PHjjO2pwAg+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F85" i="4"/>
  <c r="E85" i="4"/>
  <c r="BB10" i="4"/>
  <c r="AT10" i="4"/>
  <c r="AL10" i="4"/>
  <c r="W10" i="4"/>
  <c r="P10" i="4"/>
  <c r="B10" i="4"/>
  <c r="AT8" i="4"/>
  <c r="AL8" i="4"/>
  <c r="AD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<sst xmlns="http://schemas.openxmlformats.org/spreadsheetml/2006/main" count="231" uniqueCount="114">
  <si>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</si>
  <si>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</si>
  <si>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</si>
  <si>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</si>
  <si>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</si>
  <si>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</si>
  <si>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</si>
  <si>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</si>
  <si>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</si>
  <si>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</si>
  <si>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</si>
  <si>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</si>
  <si>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</si>
  <si>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</si>
  <si>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</si>
  <si>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</si>
  <si>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</si>
  <si>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</si>
  <si>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</si>
  <si>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</si>
  <si>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</si>
  <si>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</si>
  <si>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</si>
  <si>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</si>
  <si>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</si>
  <si>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</si>
  <si>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</si>
  <si>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</si>
  <si>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</si>
  <si>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</si>
  <si>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</si>
  <si>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</si>
  <si>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</si>
  <si>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</si>
  <si>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</si>
  <si>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</si>
  <si>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</si>
  <si>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</si>
  <si>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</si>
  <si>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</si>
  <si>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</si>
  <si>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</si>
  <si>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</si>
  <si>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</si>
  <si>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</si>
  <si>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</si>
  <si>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</si>
  <si>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</si>
  <si>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</si>
  <si>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</si>
  <si>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</si>
  <si>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</si>
  <si>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</si>
  <si>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</si>
  <si>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</si>
  <si>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</si>
  <si>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</si>
  <si>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</si>
  <si>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</si>
  <si>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</si>
  <si>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</si>
  <si>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</si>
  <si>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</si>
  <si>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</si>
  <si>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</si>
  <si>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</si>
  <si>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</si>
  <si>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</si>
  <si>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</si>
  <si>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</si>
  <si>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</si>
  <si>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</si>
  <si>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</si>
  <si>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</si>
  <si>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</si>
  <si>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</si>
  <si>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</si>
  <si>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</si>
  <si>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</si>
  <si>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</si>
  <si>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</si>
  <si>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</si>
  <si>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</si>
  <si>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</si>
  <si>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</si>
  <si>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</si>
  <si>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</si>
  <si>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</si>
  <si>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</si>
  <si>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</si>
  <si>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</si>
  <si>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</si>
  <si>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</si>
  <si>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三井水道企業団</t>
  </si>
  <si>
    <t>法適用</t>
  </si>
  <si>
    <t>水道事業</t>
  </si>
  <si>
    <t>末端給水事業</t>
  </si>
  <si>
    <t>A4</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</si>
  <si>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</si>
  <si>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</si>
  <si>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</si>
  <si>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</si>
  <si>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</si>
  <si>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</si>
  <si>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</si>
  <si>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</si>
  <si>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</si>
  <si>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</si>
  <si>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</si>
  <si>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</si>
  <si>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</si>
  <si>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①経常収支比率は100％を超え、全国及び類似団体平均も上回っており、健全性を確保しています。　
②累積欠損金は発生しておらず、健全な経営状況です。　　　　　　　　　　　　　　　　　　　　　③流動比率は100％を大きく上回り、短期的な債務に対する支払能力は十分にあります。　　　　　　④繰上償還を実施したことで企業債残高は大幅に減少し、全国及び類似団体平均を大きく下回っております。
⑤料金回収率は100％を超え、全国及び類似団体平均も上回っており、健全性を確保しています。
⑥給水原価は、当企業団に自己水源がなく、費用に占める受水費の割合が高いため、全国及び類似団体平均を上回っています。　　　　　　　　　　　　⑦施設利用率は全国及び類似団体平均を上回っており、適切な施設規模であると考えられます。
⑧有収率は全国及び類似団体平均を上回っています。定期的な漏水調査により早期発見、修理の効果が表れていると考えます。</t>
    <rPh sb="1" eb="7">
      <t>ケイジョウシュウシヒリツ</t>
    </rPh>
    <rPh sb="13" eb="14">
      <t>コ</t>
    </rPh>
    <rPh sb="16" eb="18">
      <t>ゼンコク</t>
    </rPh>
    <rPh sb="18" eb="19">
      <t>オヨ</t>
    </rPh>
    <rPh sb="20" eb="24">
      <t>ルイジダンタイ</t>
    </rPh>
    <rPh sb="24" eb="26">
      <t>ヘイキン</t>
    </rPh>
    <rPh sb="27" eb="29">
      <t>ウワマワ</t>
    </rPh>
    <rPh sb="34" eb="36">
      <t>ケンゼン</t>
    </rPh>
    <rPh sb="36" eb="37">
      <t>セイ</t>
    </rPh>
    <rPh sb="38" eb="40">
      <t>カクホ</t>
    </rPh>
    <rPh sb="49" eb="51">
      <t>ルイセキ</t>
    </rPh>
    <rPh sb="51" eb="53">
      <t>ケッソン</t>
    </rPh>
    <rPh sb="53" eb="54">
      <t>キン</t>
    </rPh>
    <rPh sb="55" eb="57">
      <t>ハッセイ</t>
    </rPh>
    <rPh sb="63" eb="65">
      <t>ケンゼン</t>
    </rPh>
    <rPh sb="66" eb="68">
      <t>ケイエイ</t>
    </rPh>
    <rPh sb="68" eb="70">
      <t>ジョウキョウ</t>
    </rPh>
    <rPh sb="95" eb="99">
      <t>リュウドウヒリツ</t>
    </rPh>
    <rPh sb="105" eb="106">
      <t>オオ</t>
    </rPh>
    <rPh sb="108" eb="110">
      <t>ウワマワ</t>
    </rPh>
    <rPh sb="112" eb="115">
      <t>タンキテキ</t>
    </rPh>
    <rPh sb="116" eb="118">
      <t>サイム</t>
    </rPh>
    <rPh sb="119" eb="120">
      <t>タイ</t>
    </rPh>
    <rPh sb="122" eb="126">
      <t>シハライノウリョク</t>
    </rPh>
    <rPh sb="127" eb="129">
      <t>ジュウブン</t>
    </rPh>
    <rPh sb="142" eb="146">
      <t>クリアゲショウカン</t>
    </rPh>
    <rPh sb="147" eb="149">
      <t>ジッシ</t>
    </rPh>
    <rPh sb="154" eb="157">
      <t>キギョウサイ</t>
    </rPh>
    <rPh sb="157" eb="159">
      <t>ザンダカ</t>
    </rPh>
    <rPh sb="160" eb="162">
      <t>オオハバ</t>
    </rPh>
    <rPh sb="163" eb="165">
      <t>ゲンショウ</t>
    </rPh>
    <rPh sb="178" eb="179">
      <t>オオ</t>
    </rPh>
    <rPh sb="181" eb="183">
      <t>シタマワ</t>
    </rPh>
    <rPh sb="192" eb="194">
      <t>リョウキン</t>
    </rPh>
    <rPh sb="194" eb="196">
      <t>カイシュウ</t>
    </rPh>
    <rPh sb="196" eb="197">
      <t>リツ</t>
    </rPh>
    <rPh sb="238" eb="242">
      <t>キュウスイゲンカ</t>
    </rPh>
    <rPh sb="244" eb="248">
      <t>トウキギョウダン</t>
    </rPh>
    <rPh sb="249" eb="253">
      <t>ジコスイゲン</t>
    </rPh>
    <rPh sb="257" eb="259">
      <t>ヒヨウ</t>
    </rPh>
    <rPh sb="260" eb="261">
      <t>シ</t>
    </rPh>
    <rPh sb="263" eb="265">
      <t>ジュスイ</t>
    </rPh>
    <rPh sb="265" eb="266">
      <t>ヒ</t>
    </rPh>
    <rPh sb="267" eb="269">
      <t>ワリアイ</t>
    </rPh>
    <rPh sb="270" eb="271">
      <t>タカ</t>
    </rPh>
    <rPh sb="307" eb="309">
      <t>シセツ</t>
    </rPh>
    <rPh sb="309" eb="311">
      <t>リヨウ</t>
    </rPh>
    <rPh sb="311" eb="312">
      <t>リツ</t>
    </rPh>
    <rPh sb="331" eb="333">
      <t>テキセツ</t>
    </rPh>
    <rPh sb="334" eb="336">
      <t>シセツ</t>
    </rPh>
    <rPh sb="336" eb="338">
      <t>キボ</t>
    </rPh>
    <rPh sb="342" eb="343">
      <t>カンガ</t>
    </rPh>
    <rPh sb="351" eb="353">
      <t>ユウシュウ</t>
    </rPh>
    <rPh sb="353" eb="354">
      <t>リツ</t>
    </rPh>
    <rPh sb="374" eb="377">
      <t>テイキテキ</t>
    </rPh>
    <rPh sb="378" eb="382">
      <t>ロウスイチョウサ</t>
    </rPh>
    <rPh sb="385" eb="389">
      <t>ソウキハッケン</t>
    </rPh>
    <rPh sb="390" eb="392">
      <t>シュウリ</t>
    </rPh>
    <phoneticPr fontId="4"/>
  </si>
  <si>
    <t>経営の健全性・効率性については、給水原価以外はすべて全国及び類似団体の平均を上回り、良好な状態ではあります。受水費の増加により減少していた、経常収支比率や料金回収率は、給水収益の増加により改善が見られる。
老朽化の状況は、耐用年数を超える管路が急増し、更新事業費の増加が見込まれる。今後財政状況の悪化が懸念されるため、下水道やガスとの同時施工による費用の抑制に取り組んでいます。
経営戦略の改定時期を迎えるため、長期的な視点で、更新計画・財政計画の見直しを実施したいと考えています。</t>
    <rPh sb="0" eb="2">
      <t>ケイエイ</t>
    </rPh>
    <rPh sb="3" eb="6">
      <t>ケンゼンセイ</t>
    </rPh>
    <rPh sb="7" eb="10">
      <t>コウリツセイ</t>
    </rPh>
    <rPh sb="16" eb="18">
      <t>キュウスイ</t>
    </rPh>
    <rPh sb="18" eb="20">
      <t>ゲンカ</t>
    </rPh>
    <rPh sb="20" eb="22">
      <t>イガイ</t>
    </rPh>
    <rPh sb="26" eb="28">
      <t>ゼンコク</t>
    </rPh>
    <rPh sb="28" eb="29">
      <t>オヨ</t>
    </rPh>
    <rPh sb="30" eb="34">
      <t>ルイジダンタイ</t>
    </rPh>
    <rPh sb="35" eb="37">
      <t>ヘイキン</t>
    </rPh>
    <rPh sb="38" eb="40">
      <t>ウワマワ</t>
    </rPh>
    <rPh sb="42" eb="44">
      <t>リョウコウ</t>
    </rPh>
    <rPh sb="45" eb="47">
      <t>ジョウタイ</t>
    </rPh>
    <rPh sb="63" eb="65">
      <t>ゲンショウ</t>
    </rPh>
    <rPh sb="70" eb="76">
      <t>ケイジョウシュウシヒリツ</t>
    </rPh>
    <rPh sb="77" eb="82">
      <t>リョウキンカイシュウリツ</t>
    </rPh>
    <rPh sb="84" eb="88">
      <t>キュウスイシュウエキ</t>
    </rPh>
    <rPh sb="89" eb="91">
      <t>ゾウカ</t>
    </rPh>
    <rPh sb="94" eb="96">
      <t>カイゼン</t>
    </rPh>
    <rPh sb="97" eb="98">
      <t>ミ</t>
    </rPh>
    <rPh sb="141" eb="143">
      <t>コンゴ</t>
    </rPh>
    <rPh sb="159" eb="162">
      <t>ゲスイドウ</t>
    </rPh>
    <rPh sb="167" eb="171">
      <t>ドウジセコウ</t>
    </rPh>
    <rPh sb="174" eb="176">
      <t>ヒヨウ</t>
    </rPh>
    <rPh sb="177" eb="179">
      <t>ヨクセイ</t>
    </rPh>
    <rPh sb="180" eb="181">
      <t>ト</t>
    </rPh>
    <rPh sb="182" eb="183">
      <t>ク</t>
    </rPh>
    <rPh sb="195" eb="197">
      <t>カイテイ</t>
    </rPh>
    <rPh sb="197" eb="199">
      <t>ジキ</t>
    </rPh>
    <rPh sb="200" eb="201">
      <t>ムカ</t>
    </rPh>
    <rPh sb="206" eb="209">
      <t>チョウキテキ</t>
    </rPh>
    <rPh sb="210" eb="212">
      <t>シテン</t>
    </rPh>
    <phoneticPr fontId="4"/>
  </si>
  <si>
    <t>①有形固定資産減価償却率は全国及び類似団体平均を上回っているものの、資産に占める配水管の割合が大きく老朽化が進んでいます。
②管路経年化率は全国及び類似団体平均を下回っているが、拡張事業で埋設した配水管が耐用年数を迎え今後老朽化が加速する。
③管路更新率は全国及び類似団体平均を上回ってはいるものの、管路経年化率の増加が続いているため、引き続き老朽管を計画的に更新していく必要があります。</t>
    <rPh sb="1" eb="7">
      <t>ユウケイコテイシサン</t>
    </rPh>
    <rPh sb="7" eb="11">
      <t>ゲンカショウキャク</t>
    </rPh>
    <rPh sb="11" eb="12">
      <t>リツ</t>
    </rPh>
    <rPh sb="34" eb="36">
      <t>シサン</t>
    </rPh>
    <rPh sb="37" eb="38">
      <t>シ</t>
    </rPh>
    <rPh sb="40" eb="43">
      <t>ハイスイカン</t>
    </rPh>
    <rPh sb="44" eb="46">
      <t>ワリアイ</t>
    </rPh>
    <rPh sb="47" eb="48">
      <t>オオ</t>
    </rPh>
    <rPh sb="50" eb="53">
      <t>ロウキュウカ</t>
    </rPh>
    <rPh sb="54" eb="55">
      <t>スス</t>
    </rPh>
    <rPh sb="63" eb="65">
      <t>カンロ</t>
    </rPh>
    <rPh sb="65" eb="68">
      <t>ケイネンカ</t>
    </rPh>
    <rPh sb="81" eb="82">
      <t>シタ</t>
    </rPh>
    <rPh sb="89" eb="91">
      <t>カクチョウ</t>
    </rPh>
    <rPh sb="91" eb="93">
      <t>ジギョウ</t>
    </rPh>
    <rPh sb="94" eb="96">
      <t>マイセツ</t>
    </rPh>
    <rPh sb="98" eb="101">
      <t>ハイスイカン</t>
    </rPh>
    <rPh sb="102" eb="106">
      <t>タイヨウネンスウ</t>
    </rPh>
    <rPh sb="107" eb="108">
      <t>ムカ</t>
    </rPh>
    <rPh sb="109" eb="111">
      <t>コンゴ</t>
    </rPh>
    <rPh sb="115" eb="117">
      <t>カソク</t>
    </rPh>
    <rPh sb="122" eb="124">
      <t>カンロ</t>
    </rPh>
    <rPh sb="124" eb="126">
      <t>コウシン</t>
    </rPh>
    <rPh sb="126" eb="127">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</si>
</sst>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1.01</c:v>
                </c:pt>
                <c:pt idx="1">
                  <c:v>1.01</c:v>
                </c:pt>
                <c:pt idx="2">
                  <c:v>1.04</c:v>
                </c:pt>
                <c:pt idx="3">
                  <c:v>0.93</c:v>
                </c:pt>
                <c:pt idx="4">
                  <c:v>0.73</c:v>
                </c:pt>
              </c:numCache>
            </c:numRef>
          </c:val>
          <c:extLst>
            <c:ext xmlns:c16="http://schemas.microsoft.com/office/drawing/2014/chart" uri="{C3380CC4-5D6E-409C-BE32-E72D297353CC}">
              <c16:uniqueId val="{00000000-54BA-4E0C-9074-3005FB2349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54BA-4E0C-9074-3005FB2349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73.069999999999993</c:v>
                </c:pt>
                <c:pt idx="1">
                  <c:v>73.52</c:v>
                </c:pt>
                <c:pt idx="2">
                  <c:v>75.540000000000006</c:v>
                </c:pt>
                <c:pt idx="3">
                  <c:v>76.150000000000006</c:v>
                </c:pt>
                <c:pt idx="4">
                  <c:v>76.72</c:v>
                </c:pt>
              </c:numCache>
            </c:numRef>
          </c:val>
          <c:extLst>
            <c:ext xmlns:c16="http://schemas.microsoft.com/office/drawing/2014/chart" uri="{C3380CC4-5D6E-409C-BE32-E72D297353CC}">
              <c16:uniqueId val="{00000000-7C4A-4084-A4F6-F80E8AF04E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C4A-4084-A4F6-F80E8AF04E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92.67</c:v>
                </c:pt>
                <c:pt idx="1">
                  <c:v>92.06</c:v>
                </c:pt>
                <c:pt idx="2">
                  <c:v>92.84</c:v>
                </c:pt>
                <c:pt idx="3">
                  <c:v>92.8</c:v>
                </c:pt>
                <c:pt idx="4">
                  <c:v>92.18</c:v>
                </c:pt>
              </c:numCache>
            </c:numRef>
          </c:val>
          <c:extLst>
            <c:ext xmlns:c16="http://schemas.microsoft.com/office/drawing/2014/chart" uri="{C3380CC4-5D6E-409C-BE32-E72D297353CC}">
              <c16:uniqueId val="{00000000-B284-407F-AAD9-673507FD14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284-407F-AAD9-673507FD14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115.54</c:v>
                </c:pt>
                <c:pt idx="1">
                  <c:v>119.09</c:v>
                </c:pt>
                <c:pt idx="2">
                  <c:v>113.13</c:v>
                </c:pt>
                <c:pt idx="3">
                  <c:v>113.96</c:v>
                </c:pt>
                <c:pt idx="4">
                  <c:v>115.98</c:v>
                </c:pt>
              </c:numCache>
            </c:numRef>
          </c:val>
          <c:extLst>
            <c:ext xmlns:c16="http://schemas.microsoft.com/office/drawing/2014/chart" uri="{C3380CC4-5D6E-409C-BE32-E72D297353CC}">
              <c16:uniqueId val="{00000000-4E3D-4889-BE46-F29B864ECA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4E3D-4889-BE46-F29B864ECA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52.2</c:v>
                </c:pt>
                <c:pt idx="1">
                  <c:v>53.4</c:v>
                </c:pt>
                <c:pt idx="2">
                  <c:v>54.82</c:v>
                </c:pt>
                <c:pt idx="3">
                  <c:v>52.93</c:v>
                </c:pt>
                <c:pt idx="4">
                  <c:v>54.14</c:v>
                </c:pt>
              </c:numCache>
            </c:numRef>
          </c:val>
          <c:extLst>
            <c:ext xmlns:c16="http://schemas.microsoft.com/office/drawing/2014/chart" uri="{C3380CC4-5D6E-409C-BE32-E72D297353CC}">
              <c16:uniqueId val="{00000000-8E9E-4F9F-944C-2E24A71F87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8E9E-4F9F-944C-2E24A71F87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20.12</c:v>
                </c:pt>
                <c:pt idx="1">
                  <c:v>19.5</c:v>
                </c:pt>
                <c:pt idx="2">
                  <c:v>19.2</c:v>
                </c:pt>
                <c:pt idx="3">
                  <c:v>18.96</c:v>
                </c:pt>
                <c:pt idx="4">
                  <c:v>18.14</c:v>
                </c:pt>
              </c:numCache>
            </c:numRef>
          </c:val>
          <c:extLst>
            <c:ext xmlns:c16="http://schemas.microsoft.com/office/drawing/2014/chart" uri="{C3380CC4-5D6E-409C-BE32-E72D297353CC}">
              <c16:uniqueId val="{00000000-58AA-40D7-8F82-5EAA8256ED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58AA-40D7-8F82-5EAA8256ED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C-4137-9EE1-9B39E4BF76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74C-4137-9EE1-9B39E4BF76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870.52</c:v>
                </c:pt>
                <c:pt idx="1">
                  <c:v>967.44</c:v>
                </c:pt>
                <c:pt idx="2">
                  <c:v>886.7</c:v>
                </c:pt>
                <c:pt idx="3">
                  <c:v>843.45</c:v>
                </c:pt>
                <c:pt idx="4">
                  <c:v>807.73</c:v>
                </c:pt>
              </c:numCache>
            </c:numRef>
          </c:val>
          <c:extLst>
            <c:ext xmlns:c16="http://schemas.microsoft.com/office/drawing/2014/chart" uri="{C3380CC4-5D6E-409C-BE32-E72D297353CC}">
              <c16:uniqueId val="{00000000-C07C-4110-8DA5-860B30614D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C07C-4110-8DA5-860B30614D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19.55</c:v>
                </c:pt>
                <c:pt idx="1">
                  <c:v>3.07</c:v>
                </c:pt>
                <c:pt idx="2">
                  <c:v>2.5</c:v>
                </c:pt>
                <c:pt idx="3">
                  <c:v>1.99</c:v>
                </c:pt>
                <c:pt idx="4">
                  <c:v>1.54</c:v>
                </c:pt>
              </c:numCache>
            </c:numRef>
          </c:val>
          <c:extLst>
            <c:ext xmlns:c16="http://schemas.microsoft.com/office/drawing/2014/chart" uri="{C3380CC4-5D6E-409C-BE32-E72D297353CC}">
              <c16:uniqueId val="{00000000-0D05-46F6-B526-28E336AD83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0D05-46F6-B526-28E336AD83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112.55</c:v>
                </c:pt>
                <c:pt idx="1">
                  <c:v>115.1</c:v>
                </c:pt>
                <c:pt idx="2">
                  <c:v>108.94</c:v>
                </c:pt>
                <c:pt idx="3">
                  <c:v>110.23</c:v>
                </c:pt>
                <c:pt idx="4">
                  <c:v>111.65</c:v>
                </c:pt>
              </c:numCache>
            </c:numRef>
          </c:val>
          <c:extLst>
            <c:ext xmlns:c16="http://schemas.microsoft.com/office/drawing/2014/chart" uri="{C3380CC4-5D6E-409C-BE32-E72D297353CC}">
              <c16:uniqueId val="{00000000-A12C-405A-9E70-4636EC72B1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A12C-405A-9E70-4636EC72B1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178.35</c:v>
                </c:pt>
                <c:pt idx="1">
                  <c:v>175.09</c:v>
                </c:pt>
                <c:pt idx="2">
                  <c:v>184.25</c:v>
                </c:pt>
                <c:pt idx="3">
                  <c:v>182.71</c:v>
                </c:pt>
                <c:pt idx="4">
                  <c:v>181.47</c:v>
                </c:pt>
              </c:numCache>
            </c:numRef>
          </c:val>
          <c:extLst>
            <c:ext xmlns:c16="http://schemas.microsoft.com/office/drawing/2014/chart" uri="{C3380CC4-5D6E-409C-BE32-E72D297353CC}">
              <c16:uniqueId val="{00000000-B0A8-48CB-A134-FE5FB74977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B0A8-48CB-A134-FE5FB74977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福岡県　三井水道企業団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民間企業出身</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96.14</v>
      </c>
      <c r="J10" s="47"/>
      <c r="K10" s="47"/>
      <c r="L10" s="47"/>
      <c r="M10" s="47"/>
      <c r="N10" s="47"/>
      <c r="O10" s="81"/>
      <c r="P10" s="48">
        <f>データ!$P$6</f>
        <v>81.41</v>
      </c>
      <c r="Q10" s="48"/>
      <c r="R10" s="48"/>
      <c r="S10" s="48"/>
      <c r="T10" s="48"/>
      <c r="U10" s="48"/>
      <c r="V10" s="48"/>
      <c r="W10" s="45">
        <f>データ!$Q$6</f>
        <v>3960</v>
      </c>
      <c r="X10" s="45"/>
      <c r="Y10" s="45"/>
      <c r="Z10" s="45"/>
      <c r="AA10" s="45"/>
      <c r="AB10" s="45"/>
      <c r="AC10" s="45"/>
      <c r="AD10" s="2"/>
      <c r="AE10" s="2"/>
      <c r="AF10" s="2"/>
      <c r="AG10" s="2"/>
      <c r="AH10" s="2"/>
      <c r="AI10" s="2"/>
      <c r="AJ10" s="2"/>
      <c r="AK10" s="2"/>
      <c r="AL10" s="45">
        <f>データ!$U$6</f>
        <v>75541</v>
      </c>
      <c r="AM10" s="45"/>
      <c r="AN10" s="45"/>
      <c r="AO10" s="45"/>
      <c r="AP10" s="45"/>
      <c r="AQ10" s="45"/>
      <c r="AR10" s="45"/>
      <c r="AS10" s="45"/>
      <c r="AT10" s="46">
        <f>データ!$V$6</f>
        <v>72.31</v>
      </c>
      <c r="AU10" s="47"/>
      <c r="AV10" s="47"/>
      <c r="AW10" s="47"/>
      <c r="AX10" s="47"/>
      <c r="AY10" s="47"/>
      <c r="AZ10" s="47"/>
      <c r="BA10" s="47"/>
      <c r="BB10" s="48">
        <f>データ!$W$6</f>
        <v>1044.68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FxY7QC4riSscThVmyuZMoZdz/yPmz8J6I33bQocAk5JsjNcsCWtVnPfoXquvqdyWz4SuwrFsRK02HvbfCA5jA==" saltValue="dRNMgnQ4tyo7wlzyZXYe0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409260</v>
      </c>
      <c r="D6" s="20">
        <f t="shared" si="3"/>
        <v>46</v>
      </c>
      <c r="E6" s="20">
        <f t="shared" si="3"/>
        <v>1</v>
      </c>
      <c r="F6" s="20">
        <f t="shared" si="3"/>
        <v>0</v>
      </c>
      <c r="G6" s="20">
        <f t="shared" si="3"/>
        <v>1</v>
      </c>
      <c r="H6" s="20" t="str">
        <f t="shared" si="3"/>
        <v>福岡県　三井水道企業団</v>
      </c>
      <c r="I6" s="20" t="str">
        <f t="shared" si="3"/>
        <v>法適用</v>
      </c>
      <c r="J6" s="20" t="str">
        <f t="shared" si="3"/>
        <v>水道事業</v>
      </c>
      <c r="K6" s="20" t="str">
        <f t="shared" si="3"/>
        <v>末端給水事業</v>
      </c>
      <c r="L6" s="20" t="str">
        <f t="shared" si="3"/>
        <v>A4</v>
      </c>
      <c r="M6" s="20" t="str">
        <f t="shared" si="3"/>
        <v>民間企業出身</v>
      </c>
      <c r="N6" s="21" t="str">
        <f t="shared" si="3"/>
        <v>-</v>
      </c>
      <c r="O6" s="21">
        <f t="shared" si="3"/>
        <v>96.14</v>
      </c>
      <c r="P6" s="21">
        <f t="shared" si="3"/>
        <v>81.41</v>
      </c>
      <c r="Q6" s="21">
        <f t="shared" si="3"/>
        <v>3960</v>
      </c>
      <c r="R6" s="21" t="str">
        <f t="shared" si="3"/>
        <v>-</v>
      </c>
      <c r="S6" s="21" t="str">
        <f t="shared" si="3"/>
        <v>-</v>
      </c>
      <c r="T6" s="21" t="str">
        <f t="shared" si="3"/>
        <v>-</v>
      </c>
      <c r="U6" s="21">
        <f t="shared" si="3"/>
        <v>75541</v>
      </c>
      <c r="V6" s="21">
        <f t="shared" si="3"/>
        <v>72.31</v>
      </c>
      <c r="W6" s="21">
        <f t="shared" si="3"/>
        <v>1044.68</v>
      </c>
      <c r="X6" s="22">
        <f>IF(X7="",NA(),X7)</f>
        <v>115.54</v>
      </c>
      <c r="Y6" s="22">
        <f t="shared" ref="Y6:AG6" si="4">IF(Y7="",NA(),Y7)</f>
        <v>119.09</v>
      </c>
      <c r="Z6" s="22">
        <f t="shared" si="4"/>
        <v>113.13</v>
      </c>
      <c r="AA6" s="22">
        <f t="shared" si="4"/>
        <v>113.96</v>
      </c>
      <c r="AB6" s="22">
        <f t="shared" si="4"/>
        <v>115.98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870.52</v>
      </c>
      <c r="AU6" s="22">
        <f t="shared" ref="AU6:BC6" si="6">IF(AU7="",NA(),AU7)</f>
        <v>967.44</v>
      </c>
      <c r="AV6" s="22">
        <f t="shared" si="6"/>
        <v>886.7</v>
      </c>
      <c r="AW6" s="22">
        <f t="shared" si="6"/>
        <v>843.45</v>
      </c>
      <c r="AX6" s="22">
        <f t="shared" si="6"/>
        <v>807.73</v>
      </c>
      <c r="AY6" s="22">
        <f t="shared" si="6"/>
        <v>349.83</v>
      </c>
      <c r="AZ6" s="22">
        <f t="shared" si="6"/>
        <v>360.86</v>
      </c>
      <c r="BA6" s="22">
        <f t="shared" si="6"/>
        <v>350.79</v>
      </c>
      <c r="BB6" s="22">
        <f t="shared" si="6"/>
        <v>354.57</v>
      </c>
      <c r="BC6" s="22">
        <f t="shared" si="6"/>
        <v>357.74</v>
      </c>
      <c r="BD6" s="21" t="str">
        <f>IF(BD7="","",IF(BD7="-","【-】","【"&amp;SUBSTITUTE(TEXT(BD7,"#,##0.00"),"-","△")&amp;"】"))</f>
        <v>【252.29】</v>
      </c>
      <c r="BE6" s="22">
        <f>IF(BE7="",NA(),BE7)</f>
        <v>19.55</v>
      </c>
      <c r="BF6" s="22">
        <f t="shared" ref="BF6:BN6" si="7">IF(BF7="",NA(),BF7)</f>
        <v>3.07</v>
      </c>
      <c r="BG6" s="22">
        <f t="shared" si="7"/>
        <v>2.5</v>
      </c>
      <c r="BH6" s="22">
        <f t="shared" si="7"/>
        <v>1.99</v>
      </c>
      <c r="BI6" s="22">
        <f t="shared" si="7"/>
        <v>1.54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112.55</v>
      </c>
      <c r="BQ6" s="22">
        <f t="shared" ref="BQ6:BY6" si="8">IF(BQ7="",NA(),BQ7)</f>
        <v>115.1</v>
      </c>
      <c r="BR6" s="22">
        <f t="shared" si="8"/>
        <v>108.94</v>
      </c>
      <c r="BS6" s="22">
        <f t="shared" si="8"/>
        <v>110.23</v>
      </c>
      <c r="BT6" s="22">
        <f t="shared" si="8"/>
        <v>111.65</v>
      </c>
      <c r="BU6" s="22">
        <f t="shared" si="8"/>
        <v>103.54</v>
      </c>
      <c r="BV6" s="22">
        <f t="shared" si="8"/>
        <v>103.32</v>
      </c>
      <c r="BW6" s="22">
        <f t="shared" si="8"/>
        <v>100.85</v>
      </c>
      <c r="BX6" s="22">
        <f t="shared" si="8"/>
        <v>103.79</v>
      </c>
      <c r="BY6" s="22">
        <f t="shared" si="8"/>
        <v>98.3</v>
      </c>
      <c r="BZ6" s="21" t="str">
        <f>IF(BZ7="","",IF(BZ7="-","【-】","【"&amp;SUBSTITUTE(TEXT(BZ7,"#,##0.00"),"-","△")&amp;"】"))</f>
        <v>【97.47】</v>
      </c>
      <c r="CA6" s="22">
        <f>IF(CA7="",NA(),CA7)</f>
        <v>178.35</v>
      </c>
      <c r="CB6" s="22">
        <f t="shared" ref="CB6:CJ6" si="9">IF(CB7="",NA(),CB7)</f>
        <v>175.09</v>
      </c>
      <c r="CC6" s="22">
        <f t="shared" si="9"/>
        <v>184.25</v>
      </c>
      <c r="CD6" s="22">
        <f t="shared" si="9"/>
        <v>182.71</v>
      </c>
      <c r="CE6" s="22">
        <f t="shared" si="9"/>
        <v>181.47</v>
      </c>
      <c r="CF6" s="22">
        <f t="shared" si="9"/>
        <v>167.46</v>
      </c>
      <c r="CG6" s="22">
        <f t="shared" si="9"/>
        <v>168.56</v>
      </c>
      <c r="CH6" s="22">
        <f t="shared" si="9"/>
        <v>167.1</v>
      </c>
      <c r="CI6" s="22">
        <f t="shared" si="9"/>
        <v>167.86</v>
      </c>
      <c r="CJ6" s="22">
        <f t="shared" si="9"/>
        <v>173.68</v>
      </c>
      <c r="CK6" s="21" t="str">
        <f>IF(CK7="","",IF(CK7="-","【-】","【"&amp;SUBSTITUTE(TEXT(CK7,"#,##0.00"),"-","△")&amp;"】"))</f>
        <v>【174.75】</v>
      </c>
      <c r="CL6" s="22">
        <f>IF(CL7="",NA(),CL7)</f>
        <v>73.069999999999993</v>
      </c>
      <c r="CM6" s="22">
        <f t="shared" ref="CM6:CU6" si="10">IF(CM7="",NA(),CM7)</f>
        <v>73.52</v>
      </c>
      <c r="CN6" s="22">
        <f t="shared" si="10"/>
        <v>75.540000000000006</v>
      </c>
      <c r="CO6" s="22">
        <f t="shared" si="10"/>
        <v>76.150000000000006</v>
      </c>
      <c r="CP6" s="22">
        <f t="shared" si="10"/>
        <v>76.72</v>
      </c>
      <c r="CQ6" s="22">
        <f t="shared" si="10"/>
        <v>59.46</v>
      </c>
      <c r="CR6" s="22">
        <f t="shared" si="10"/>
        <v>59.51</v>
      </c>
      <c r="CS6" s="22">
        <f t="shared" si="10"/>
        <v>59.91</v>
      </c>
      <c r="CT6" s="22">
        <f t="shared" si="10"/>
        <v>59.4</v>
      </c>
      <c r="CU6" s="22">
        <f t="shared" si="10"/>
        <v>59.24</v>
      </c>
      <c r="CV6" s="21" t="str">
        <f>IF(CV7="","",IF(CV7="-","【-】","【"&amp;SUBSTITUTE(TEXT(CV7,"#,##0.00"),"-","△")&amp;"】"))</f>
        <v>【59.97】</v>
      </c>
      <c r="CW6" s="22">
        <f>IF(CW7="",NA(),CW7)</f>
        <v>92.67</v>
      </c>
      <c r="CX6" s="22">
        <f t="shared" ref="CX6:DF6" si="11">IF(CX7="",NA(),CX7)</f>
        <v>92.06</v>
      </c>
      <c r="CY6" s="22">
        <f t="shared" si="11"/>
        <v>92.84</v>
      </c>
      <c r="CZ6" s="22">
        <f t="shared" si="11"/>
        <v>92.8</v>
      </c>
      <c r="DA6" s="22">
        <f t="shared" si="11"/>
        <v>92.18</v>
      </c>
      <c r="DB6" s="22">
        <f t="shared" si="11"/>
        <v>87.41</v>
      </c>
      <c r="DC6" s="22">
        <f t="shared" si="11"/>
        <v>87.08</v>
      </c>
      <c r="DD6" s="22">
        <f t="shared" si="11"/>
        <v>87.26</v>
      </c>
      <c r="DE6" s="22">
        <f t="shared" si="11"/>
        <v>87.57</v>
      </c>
      <c r="DF6" s="22">
        <f t="shared" si="11"/>
        <v>87.26</v>
      </c>
      <c r="DG6" s="21" t="str">
        <f>IF(DG7="","",IF(DG7="-","【-】","【"&amp;SUBSTITUTE(TEXT(DG7,"#,##0.00"),"-","△")&amp;"】"))</f>
        <v>【89.76】</v>
      </c>
      <c r="DH6" s="22">
        <f>IF(DH7="",NA(),DH7)</f>
        <v>52.2</v>
      </c>
      <c r="DI6" s="22">
        <f t="shared" ref="DI6:DQ6" si="12">IF(DI7="",NA(),DI7)</f>
        <v>53.4</v>
      </c>
      <c r="DJ6" s="22">
        <f t="shared" si="12"/>
        <v>54.82</v>
      </c>
      <c r="DK6" s="22">
        <f t="shared" si="12"/>
        <v>52.93</v>
      </c>
      <c r="DL6" s="22">
        <f t="shared" si="12"/>
        <v>54.14</v>
      </c>
      <c r="DM6" s="22">
        <f t="shared" si="12"/>
        <v>47.62</v>
      </c>
      <c r="DN6" s="22">
        <f t="shared" si="12"/>
        <v>48.55</v>
      </c>
      <c r="DO6" s="22">
        <f t="shared" si="12"/>
        <v>49.2</v>
      </c>
      <c r="DP6" s="22">
        <f t="shared" si="12"/>
        <v>50.01</v>
      </c>
      <c r="DQ6" s="22">
        <f t="shared" si="12"/>
        <v>50.99</v>
      </c>
      <c r="DR6" s="21" t="str">
        <f>IF(DR7="","",IF(DR7="-","【-】","【"&amp;SUBSTITUTE(TEXT(DR7,"#,##0.00"),"-","△")&amp;"】"))</f>
        <v>【51.51】</v>
      </c>
      <c r="DS6" s="22">
        <f>IF(DS7="",NA(),DS7)</f>
        <v>20.12</v>
      </c>
      <c r="DT6" s="22">
        <f t="shared" ref="DT6:EB6" si="13">IF(DT7="",NA(),DT7)</f>
        <v>19.5</v>
      </c>
      <c r="DU6" s="22">
        <f t="shared" si="13"/>
        <v>19.2</v>
      </c>
      <c r="DV6" s="22">
        <f t="shared" si="13"/>
        <v>18.96</v>
      </c>
      <c r="DW6" s="22">
        <f t="shared" si="13"/>
        <v>18.14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1.01</v>
      </c>
      <c r="EE6" s="22">
        <f t="shared" ref="EE6:EM6" si="14">IF(EE7="",NA(),EE7)</f>
        <v>1.01</v>
      </c>
      <c r="EF6" s="22">
        <f t="shared" si="14"/>
        <v>1.04</v>
      </c>
      <c r="EG6" s="22">
        <f t="shared" si="14"/>
        <v>0.93</v>
      </c>
      <c r="EH6" s="22">
        <f t="shared" si="14"/>
        <v>0.73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409260</v>
      </c>
      <c r="D7" s="24">
        <v>46</v>
      </c>
      <c r="E7" s="24">
        <v>1</v>
      </c>
      <c r="F7" s="24">
        <v>0</v>
      </c>
      <c r="G7" s="24">
        <v>1</v>
      </c>
      <c r="H7" s="24" t="s">
        <v>93</v>
      </c>
      <c r="I7" s="24" t="s">
        <v>94</v>
      </c>
      <c r="J7" s="24" t="s">
        <v>95</v>
      </c>
      <c r="K7" s="24" t="s">
        <v>96</v>
      </c>
      <c r="L7" s="24" t="s">
        <v>97</v>
      </c>
      <c r="M7" s="24" t="s">
        <v>98</v>
      </c>
      <c r="N7" s="25" t="s">
        <v>99</v>
      </c>
      <c r="O7" s="25">
        <v>96.14</v>
      </c>
      <c r="P7" s="25">
        <v>81.41</v>
      </c>
      <c r="Q7" s="25">
        <v>3960</v>
      </c>
      <c r="R7" s="25" t="s">
        <v>99</v>
      </c>
      <c r="S7" s="25" t="s">
        <v>99</v>
      </c>
      <c r="T7" s="25" t="s">
        <v>99</v>
      </c>
      <c r="U7" s="25">
        <v>75541</v>
      </c>
      <c r="V7" s="25">
        <v>72.31</v>
      </c>
      <c r="W7" s="25">
        <v>1044.68</v>
      </c>
      <c r="X7" s="25">
        <v>115.54</v>
      </c>
      <c r="Y7" s="25">
        <v>119.09</v>
      </c>
      <c r="Z7" s="25">
        <v>113.13</v>
      </c>
      <c r="AA7" s="25">
        <v>113.96</v>
      </c>
      <c r="AB7" s="25">
        <v>115.98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870.52</v>
      </c>
      <c r="AU7" s="25">
        <v>967.44</v>
      </c>
      <c r="AV7" s="25">
        <v>886.7</v>
      </c>
      <c r="AW7" s="25">
        <v>843.45</v>
      </c>
      <c r="AX7" s="25">
        <v>807.73</v>
      </c>
      <c r="AY7" s="25">
        <v>349.83</v>
      </c>
      <c r="AZ7" s="25">
        <v>360.86</v>
      </c>
      <c r="BA7" s="25">
        <v>350.79</v>
      </c>
      <c r="BB7" s="25">
        <v>354.57</v>
      </c>
      <c r="BC7" s="25">
        <v>357.74</v>
      </c>
      <c r="BD7" s="25">
        <v>252.29</v>
      </c>
      <c r="BE7" s="25">
        <v>19.55</v>
      </c>
      <c r="BF7" s="25">
        <v>3.07</v>
      </c>
      <c r="BG7" s="25">
        <v>2.5</v>
      </c>
      <c r="BH7" s="25">
        <v>1.99</v>
      </c>
      <c r="BI7" s="25">
        <v>1.54</v>
      </c>
      <c r="BJ7" s="25">
        <v>314.87</v>
      </c>
      <c r="BK7" s="25">
        <v>309.27999999999997</v>
      </c>
      <c r="BL7" s="25">
        <v>322.92</v>
      </c>
      <c r="BM7" s="25">
        <v>303.45999999999998</v>
      </c>
      <c r="BN7" s="25">
        <v>307.27999999999997</v>
      </c>
      <c r="BO7" s="25">
        <v>268.07</v>
      </c>
      <c r="BP7" s="25">
        <v>112.55</v>
      </c>
      <c r="BQ7" s="25">
        <v>115.1</v>
      </c>
      <c r="BR7" s="25">
        <v>108.94</v>
      </c>
      <c r="BS7" s="25">
        <v>110.23</v>
      </c>
      <c r="BT7" s="25">
        <v>111.65</v>
      </c>
      <c r="BU7" s="25">
        <v>103.54</v>
      </c>
      <c r="BV7" s="25">
        <v>103.32</v>
      </c>
      <c r="BW7" s="25">
        <v>100.85</v>
      </c>
      <c r="BX7" s="25">
        <v>103.79</v>
      </c>
      <c r="BY7" s="25">
        <v>98.3</v>
      </c>
      <c r="BZ7" s="25">
        <v>97.47</v>
      </c>
      <c r="CA7" s="25">
        <v>178.35</v>
      </c>
      <c r="CB7" s="25">
        <v>175.09</v>
      </c>
      <c r="CC7" s="25">
        <v>184.25</v>
      </c>
      <c r="CD7" s="25">
        <v>182.71</v>
      </c>
      <c r="CE7" s="25">
        <v>181.47</v>
      </c>
      <c r="CF7" s="25">
        <v>167.46</v>
      </c>
      <c r="CG7" s="25">
        <v>168.56</v>
      </c>
      <c r="CH7" s="25">
        <v>167.1</v>
      </c>
      <c r="CI7" s="25">
        <v>167.86</v>
      </c>
      <c r="CJ7" s="25">
        <v>173.68</v>
      </c>
      <c r="CK7" s="25">
        <v>174.75</v>
      </c>
      <c r="CL7" s="25">
        <v>73.069999999999993</v>
      </c>
      <c r="CM7" s="25">
        <v>73.52</v>
      </c>
      <c r="CN7" s="25">
        <v>75.540000000000006</v>
      </c>
      <c r="CO7" s="25">
        <v>76.150000000000006</v>
      </c>
      <c r="CP7" s="25">
        <v>76.72</v>
      </c>
      <c r="CQ7" s="25">
        <v>59.46</v>
      </c>
      <c r="CR7" s="25">
        <v>59.51</v>
      </c>
      <c r="CS7" s="25">
        <v>59.91</v>
      </c>
      <c r="CT7" s="25">
        <v>59.4</v>
      </c>
      <c r="CU7" s="25">
        <v>59.24</v>
      </c>
      <c r="CV7" s="25">
        <v>59.97</v>
      </c>
      <c r="CW7" s="25">
        <v>92.67</v>
      </c>
      <c r="CX7" s="25">
        <v>92.06</v>
      </c>
      <c r="CY7" s="25">
        <v>92.84</v>
      </c>
      <c r="CZ7" s="25">
        <v>92.8</v>
      </c>
      <c r="DA7" s="25">
        <v>92.18</v>
      </c>
      <c r="DB7" s="25">
        <v>87.41</v>
      </c>
      <c r="DC7" s="25">
        <v>87.08</v>
      </c>
      <c r="DD7" s="25">
        <v>87.26</v>
      </c>
      <c r="DE7" s="25">
        <v>87.57</v>
      </c>
      <c r="DF7" s="25">
        <v>87.26</v>
      </c>
      <c r="DG7" s="25">
        <v>89.76</v>
      </c>
      <c r="DH7" s="25">
        <v>52.2</v>
      </c>
      <c r="DI7" s="25">
        <v>53.4</v>
      </c>
      <c r="DJ7" s="25">
        <v>54.82</v>
      </c>
      <c r="DK7" s="25">
        <v>52.93</v>
      </c>
      <c r="DL7" s="25">
        <v>54.14</v>
      </c>
      <c r="DM7" s="25">
        <v>47.62</v>
      </c>
      <c r="DN7" s="25">
        <v>48.55</v>
      </c>
      <c r="DO7" s="25">
        <v>49.2</v>
      </c>
      <c r="DP7" s="25">
        <v>50.01</v>
      </c>
      <c r="DQ7" s="25">
        <v>50.99</v>
      </c>
      <c r="DR7" s="25">
        <v>51.51</v>
      </c>
      <c r="DS7" s="25">
        <v>20.12</v>
      </c>
      <c r="DT7" s="25">
        <v>19.5</v>
      </c>
      <c r="DU7" s="25">
        <v>19.2</v>
      </c>
      <c r="DV7" s="25">
        <v>18.96</v>
      </c>
      <c r="DW7" s="25">
        <v>18.14</v>
      </c>
      <c r="DX7" s="25">
        <v>16.27</v>
      </c>
      <c r="DY7" s="25">
        <v>17.11</v>
      </c>
      <c r="DZ7" s="25">
        <v>18.329999999999998</v>
      </c>
      <c r="EA7" s="25">
        <v>20.27</v>
      </c>
      <c r="EB7" s="25">
        <v>21.69</v>
      </c>
      <c r="EC7" s="25">
        <v>23.75</v>
      </c>
      <c r="ED7" s="25">
        <v>1.01</v>
      </c>
      <c r="EE7" s="25">
        <v>1.01</v>
      </c>
      <c r="EF7" s="25">
        <v>1.04</v>
      </c>
      <c r="EG7" s="25">
        <v>0.93</v>
      </c>
      <c r="EH7" s="25">
        <v>0.73</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三井水道企業団</cp:lastModifiedBy>
  <dcterms:created xsi:type="dcterms:W3CDTF">2023-12-05T01:01:15Z</dcterms:created>
  <dcterms:modified xsi:type="dcterms:W3CDTF">2024-01-22T04:56:26Z</dcterms:modified>
  <cp:category/>
</cp:coreProperties>
</file>